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tabRatio="924" activeTab="0"/>
  </bookViews>
  <sheets>
    <sheet name="ING-RT" sheetId="1" r:id="rId1"/>
  </sheets>
  <definedNames>
    <definedName name="_xlnm.Print_Area" localSheetId="0">'ING-RT'!$A$1:$K$35</definedName>
  </definedNames>
  <calcPr fullCalcOnLoad="1"/>
</workbook>
</file>

<file path=xl/sharedStrings.xml><?xml version="1.0" encoding="utf-8"?>
<sst xmlns="http://schemas.openxmlformats.org/spreadsheetml/2006/main" count="46" uniqueCount="44">
  <si>
    <t>Reducciones</t>
  </si>
  <si>
    <t>Ampliaciones</t>
  </si>
  <si>
    <t>2</t>
  </si>
  <si>
    <t>3= (1 + ó - 2)</t>
  </si>
  <si>
    <t>Transferencias al Resto del Sector Público</t>
  </si>
  <si>
    <t>Convenios</t>
  </si>
  <si>
    <t>Fuente del Ingreso (No Tributarios)</t>
  </si>
  <si>
    <t>Ingresos
Estimado</t>
  </si>
  <si>
    <t>Modificaciones a
Ingresos Estimado</t>
  </si>
  <si>
    <t>Ingresos Modificado</t>
  </si>
  <si>
    <t>Ingresos Devengado</t>
  </si>
  <si>
    <t>Ingresos Recaudado</t>
  </si>
  <si>
    <t>Cuentas
por Cobrar</t>
  </si>
  <si>
    <t>% Avance de 
Recaudación</t>
  </si>
  <si>
    <t>6= (4 - 5)</t>
  </si>
  <si>
    <t>6= (5 / 3)</t>
  </si>
  <si>
    <t>81300000</t>
  </si>
  <si>
    <t>V</t>
  </si>
  <si>
    <t>Productos</t>
  </si>
  <si>
    <t>V.I</t>
  </si>
  <si>
    <t>Productos de Tipo Corriente</t>
  </si>
  <si>
    <t>V.II</t>
  </si>
  <si>
    <t>Productos de Capital</t>
  </si>
  <si>
    <t>VI</t>
  </si>
  <si>
    <t>Aprovechamientos</t>
  </si>
  <si>
    <t>VI.I</t>
  </si>
  <si>
    <t>Aprovechamiento de Tipo Corriente</t>
  </si>
  <si>
    <t>VII</t>
  </si>
  <si>
    <t>Ingresos por Ventas de Bienes y Servicios</t>
  </si>
  <si>
    <t>VII.I</t>
  </si>
  <si>
    <t>Ingresos x Vta de bienes y Serv. de Organ. Descent</t>
  </si>
  <si>
    <t>VIII</t>
  </si>
  <si>
    <t>Participaciones y Aportaciones</t>
  </si>
  <si>
    <t>VIII.III</t>
  </si>
  <si>
    <t>IX</t>
  </si>
  <si>
    <t>Transfer., Asignaciones, Subsidios y Otras Ayudas</t>
  </si>
  <si>
    <t>IX.I</t>
  </si>
  <si>
    <t>Transferencias Internas y Asig. al Sector Público</t>
  </si>
  <si>
    <t>IX.II</t>
  </si>
  <si>
    <t>TOTAL DE INGRESOS:</t>
  </si>
  <si>
    <t>ESTADO ANALÍTICO DE INGRESOS PRESUPUESTALES POR RUBRO Y TIPO</t>
  </si>
  <si>
    <r>
      <t xml:space="preserve">Notas: </t>
    </r>
    <r>
      <rPr>
        <sz val="8"/>
        <color indexed="8"/>
        <rFont val="Calibri"/>
        <family val="2"/>
      </rPr>
      <t xml:space="preserve"> En los Ingresos Devengado y Recaudado se incluyen montos correspondientes a las cuentas por cobrar del presupuesto de Ingresos del ejercicio 2016.</t>
    </r>
  </si>
  <si>
    <r>
      <rPr>
        <b/>
        <sz val="8"/>
        <color indexed="9"/>
        <rFont val="Calibri"/>
        <family val="2"/>
      </rPr>
      <t xml:space="preserve">Notas: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El presente estado de ingresos presupuestario incluye remanentes del ejercicio 2016, mismos que se encuentran etiquetados para Inversión Pública y Gasto Corriente.</t>
    </r>
  </si>
  <si>
    <t>AL 28 DE FEBRERO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</si>
</sst>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* #,##0_-;\-* #,##0_-;_-* &quot;-&quot;??_-;_-@_-"/>
    <numFmt numFmtId="169" formatCode="_-* #,##0.0_-;\-* #,##0.0_-;_-* &quot;-&quot;??_-;_-@_-"/>
    <numFmt numFmtId="170" formatCode="0_ ;\-0\ "/>
    <numFmt numFmtId="171" formatCode="#,##0_ ;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 quotePrefix="1">
      <alignment vertical="center"/>
    </xf>
    <xf numFmtId="4" fontId="5" fillId="34" borderId="0" xfId="0" applyNumberFormat="1" applyFont="1" applyFill="1" applyAlignment="1">
      <alignment vertical="center"/>
    </xf>
    <xf numFmtId="9" fontId="5" fillId="34" borderId="0" xfId="0" applyNumberFormat="1" applyFont="1" applyFill="1" applyAlignment="1">
      <alignment horizontal="center" vertical="center"/>
    </xf>
    <xf numFmtId="0" fontId="5" fillId="0" borderId="0" xfId="0" applyFont="1" applyAlignment="1" quotePrefix="1">
      <alignment vertical="center"/>
    </xf>
    <xf numFmtId="4" fontId="5" fillId="0" borderId="0" xfId="0" applyNumberFormat="1" applyFont="1" applyFill="1" applyAlignment="1">
      <alignment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13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4" xfId="0" applyNumberFormat="1" applyFont="1" applyFill="1" applyBorder="1" applyAlignment="1">
      <alignment horizontal="center" vertical="center" wrapText="1"/>
    </xf>
  </cellXfs>
  <cellStyles count="10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10" xfId="54"/>
    <cellStyle name="Normal 11" xfId="55"/>
    <cellStyle name="Normal 15" xfId="56"/>
    <cellStyle name="Normal 16" xfId="57"/>
    <cellStyle name="Normal 17" xfId="58"/>
    <cellStyle name="Normal 18" xfId="59"/>
    <cellStyle name="Normal 19" xfId="60"/>
    <cellStyle name="Normal 2" xfId="61"/>
    <cellStyle name="Normal 20" xfId="62"/>
    <cellStyle name="Normal 21" xfId="63"/>
    <cellStyle name="Normal 22" xfId="64"/>
    <cellStyle name="Normal 23" xfId="65"/>
    <cellStyle name="Normal 24" xfId="66"/>
    <cellStyle name="Normal 25" xfId="67"/>
    <cellStyle name="Normal 26" xfId="68"/>
    <cellStyle name="Normal 27" xfId="69"/>
    <cellStyle name="Normal 28" xfId="70"/>
    <cellStyle name="Normal 29" xfId="71"/>
    <cellStyle name="Normal 30" xfId="72"/>
    <cellStyle name="Normal 31" xfId="73"/>
    <cellStyle name="Normal 32" xfId="74"/>
    <cellStyle name="Normal 33" xfId="75"/>
    <cellStyle name="Normal 34" xfId="76"/>
    <cellStyle name="Normal 35" xfId="77"/>
    <cellStyle name="Normal 36" xfId="78"/>
    <cellStyle name="Normal 37" xfId="79"/>
    <cellStyle name="Normal 38" xfId="80"/>
    <cellStyle name="Normal 39" xfId="81"/>
    <cellStyle name="Normal 4" xfId="82"/>
    <cellStyle name="Normal 40" xfId="83"/>
    <cellStyle name="Normal 41" xfId="84"/>
    <cellStyle name="Normal 5" xfId="85"/>
    <cellStyle name="Normal 6" xfId="86"/>
    <cellStyle name="Normal 7" xfId="87"/>
    <cellStyle name="Normal 8" xfId="88"/>
    <cellStyle name="Normal 9" xfId="89"/>
    <cellStyle name="Notas" xfId="90"/>
    <cellStyle name="Percent" xfId="91"/>
    <cellStyle name="Porcentaje 11" xfId="92"/>
    <cellStyle name="Porcentaje 12" xfId="93"/>
    <cellStyle name="Porcentaje 13" xfId="94"/>
    <cellStyle name="Porcentaje 14" xfId="95"/>
    <cellStyle name="Porcentaje 2" xfId="96"/>
    <cellStyle name="Porcentaje 22" xfId="97"/>
    <cellStyle name="Porcentaje 3" xfId="98"/>
    <cellStyle name="Porcentaje 4" xfId="99"/>
    <cellStyle name="Porcentaje 5" xfId="100"/>
    <cellStyle name="Porcentaje 7" xfId="101"/>
    <cellStyle name="Porcentaje 9" xfId="102"/>
    <cellStyle name="Porcentual 10" xfId="103"/>
    <cellStyle name="Porcentual 12" xfId="104"/>
    <cellStyle name="Porcentual 13" xfId="105"/>
    <cellStyle name="Porcentual 2" xfId="106"/>
    <cellStyle name="Porcentual 8" xfId="107"/>
    <cellStyle name="Porcentual 9" xfId="108"/>
    <cellStyle name="Salida" xfId="109"/>
    <cellStyle name="Texto de advertencia" xfId="110"/>
    <cellStyle name="Texto explicativo" xfId="111"/>
    <cellStyle name="Título" xfId="112"/>
    <cellStyle name="Título 2" xfId="113"/>
    <cellStyle name="Título 3" xfId="114"/>
    <cellStyle name="Total" xfId="1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2.png@01CEAE12.C21B81B0" TargetMode="Externa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1343025</xdr:colOff>
      <xdr:row>4</xdr:row>
      <xdr:rowOff>152400</xdr:rowOff>
    </xdr:to>
    <xdr:pic>
      <xdr:nvPicPr>
        <xdr:cNvPr id="1" name="2 Imagen" descr="cid:image002.png@01CEAE12.C21B81B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4300" y="190500"/>
          <a:ext cx="20574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1085850</xdr:colOff>
      <xdr:row>1</xdr:row>
      <xdr:rowOff>19050</xdr:rowOff>
    </xdr:from>
    <xdr:to>
      <xdr:col>10</xdr:col>
      <xdr:colOff>1057275</xdr:colOff>
      <xdr:row>4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0" y="209550"/>
          <a:ext cx="22002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tabSelected="1" zoomScalePageLayoutView="0" workbookViewId="0" topLeftCell="A1">
      <selection activeCell="E34" sqref="E34"/>
    </sheetView>
  </sheetViews>
  <sheetFormatPr defaultColWidth="11.421875" defaultRowHeight="15"/>
  <cols>
    <col min="1" max="1" width="1.7109375" style="1" customWidth="1"/>
    <col min="2" max="2" width="10.7109375" style="2" customWidth="1"/>
    <col min="3" max="3" width="50.57421875" style="1" customWidth="1"/>
    <col min="4" max="11" width="16.7109375" style="1" customWidth="1"/>
    <col min="12" max="16384" width="11.421875" style="1" customWidth="1"/>
  </cols>
  <sheetData>
    <row r="1" ht="15">
      <c r="L1" s="3"/>
    </row>
    <row r="2" spans="5:12" ht="15">
      <c r="E2" s="20"/>
      <c r="F2" s="20"/>
      <c r="L2" s="3"/>
    </row>
    <row r="3" spans="2:12" ht="15.75">
      <c r="B3" s="23" t="s">
        <v>40</v>
      </c>
      <c r="C3" s="23"/>
      <c r="D3" s="23"/>
      <c r="E3" s="23"/>
      <c r="F3" s="23"/>
      <c r="G3" s="23"/>
      <c r="H3" s="23"/>
      <c r="I3" s="23"/>
      <c r="J3" s="23"/>
      <c r="K3" s="23"/>
      <c r="L3" s="3"/>
    </row>
    <row r="4" spans="2:12" ht="15">
      <c r="B4" s="24" t="s">
        <v>43</v>
      </c>
      <c r="C4" s="24"/>
      <c r="D4" s="24"/>
      <c r="E4" s="24"/>
      <c r="F4" s="24"/>
      <c r="G4" s="24"/>
      <c r="H4" s="24"/>
      <c r="I4" s="24"/>
      <c r="J4" s="24"/>
      <c r="K4" s="24"/>
      <c r="L4" s="3"/>
    </row>
    <row r="5" ht="15">
      <c r="L5" s="3"/>
    </row>
    <row r="6" ht="15">
      <c r="L6" s="3"/>
    </row>
    <row r="7" spans="1:12" ht="30" customHeight="1">
      <c r="A7" s="9"/>
      <c r="B7" s="28" t="s">
        <v>6</v>
      </c>
      <c r="C7" s="29"/>
      <c r="D7" s="21" t="s">
        <v>7</v>
      </c>
      <c r="E7" s="21" t="s">
        <v>8</v>
      </c>
      <c r="F7" s="21"/>
      <c r="G7" s="21" t="s">
        <v>9</v>
      </c>
      <c r="H7" s="21" t="s">
        <v>10</v>
      </c>
      <c r="I7" s="21" t="s">
        <v>11</v>
      </c>
      <c r="J7" s="21" t="s">
        <v>12</v>
      </c>
      <c r="K7" s="25" t="s">
        <v>13</v>
      </c>
      <c r="L7" s="3"/>
    </row>
    <row r="8" spans="1:12" ht="23.25" customHeight="1">
      <c r="A8" s="9"/>
      <c r="B8" s="28"/>
      <c r="C8" s="29"/>
      <c r="D8" s="22"/>
      <c r="E8" s="10" t="s">
        <v>1</v>
      </c>
      <c r="F8" s="10" t="s">
        <v>0</v>
      </c>
      <c r="G8" s="22"/>
      <c r="H8" s="22"/>
      <c r="I8" s="22"/>
      <c r="J8" s="22"/>
      <c r="K8" s="26"/>
      <c r="L8" s="3"/>
    </row>
    <row r="9" spans="1:12" ht="15" customHeight="1" hidden="1">
      <c r="A9" s="11"/>
      <c r="B9" s="11"/>
      <c r="C9" s="11"/>
      <c r="D9" s="12">
        <v>1</v>
      </c>
      <c r="E9" s="12" t="s">
        <v>2</v>
      </c>
      <c r="F9" s="12" t="s">
        <v>2</v>
      </c>
      <c r="G9" s="12" t="s">
        <v>3</v>
      </c>
      <c r="H9" s="12">
        <v>4</v>
      </c>
      <c r="I9" s="12">
        <v>5</v>
      </c>
      <c r="J9" s="12" t="s">
        <v>14</v>
      </c>
      <c r="K9" s="12" t="s">
        <v>15</v>
      </c>
      <c r="L9" s="3"/>
    </row>
    <row r="10" spans="1:12" ht="15" customHeight="1" hidden="1">
      <c r="A10" s="11"/>
      <c r="B10" s="11"/>
      <c r="C10" s="11"/>
      <c r="D10" s="11">
        <v>81100000</v>
      </c>
      <c r="E10" s="11" t="s">
        <v>16</v>
      </c>
      <c r="F10" s="11" t="s">
        <v>16</v>
      </c>
      <c r="G10" s="11"/>
      <c r="H10" s="11">
        <v>81400000</v>
      </c>
      <c r="I10" s="11">
        <v>81500000</v>
      </c>
      <c r="J10" s="11"/>
      <c r="K10" s="11"/>
      <c r="L10" s="3"/>
    </row>
    <row r="11" ht="15">
      <c r="L11" s="3"/>
    </row>
    <row r="12" spans="2:12" ht="15">
      <c r="B12" s="13" t="s">
        <v>17</v>
      </c>
      <c r="C12" s="14" t="s">
        <v>18</v>
      </c>
      <c r="D12" s="15">
        <v>11000000</v>
      </c>
      <c r="E12" s="15">
        <v>0</v>
      </c>
      <c r="F12" s="15">
        <v>0</v>
      </c>
      <c r="G12" s="15">
        <f>D12+E12-F12</f>
        <v>11000000</v>
      </c>
      <c r="H12" s="15">
        <v>1963351.21</v>
      </c>
      <c r="I12" s="15">
        <v>1963351.21</v>
      </c>
      <c r="J12" s="15">
        <f>H12-I12</f>
        <v>0</v>
      </c>
      <c r="K12" s="16">
        <f>IF(G12&lt;&gt;0,I12/G12,0)</f>
        <v>0.17848647363636364</v>
      </c>
      <c r="L12" s="3"/>
    </row>
    <row r="13" spans="2:12" ht="15">
      <c r="B13" s="12" t="s">
        <v>19</v>
      </c>
      <c r="C13" s="17" t="s">
        <v>20</v>
      </c>
      <c r="D13" s="18">
        <v>0</v>
      </c>
      <c r="E13" s="18">
        <v>0</v>
      </c>
      <c r="F13" s="18">
        <v>0</v>
      </c>
      <c r="G13" s="18">
        <f>D13+E13-F13</f>
        <v>0</v>
      </c>
      <c r="H13" s="18">
        <v>1794</v>
      </c>
      <c r="I13" s="18">
        <v>1794</v>
      </c>
      <c r="J13" s="18">
        <f>H13-I13</f>
        <v>0</v>
      </c>
      <c r="K13" s="19">
        <f>IF(G13&lt;&gt;0,I13/G13,0)</f>
        <v>0</v>
      </c>
      <c r="L13" s="3"/>
    </row>
    <row r="14" spans="2:12" ht="15">
      <c r="B14" s="12" t="s">
        <v>21</v>
      </c>
      <c r="C14" s="17" t="s">
        <v>22</v>
      </c>
      <c r="D14" s="18">
        <v>11000000</v>
      </c>
      <c r="E14" s="18">
        <v>0</v>
      </c>
      <c r="F14" s="18">
        <v>0</v>
      </c>
      <c r="G14" s="18">
        <f>D14+E14-F14</f>
        <v>11000000</v>
      </c>
      <c r="H14" s="18">
        <v>1961557.21</v>
      </c>
      <c r="I14" s="18">
        <v>1961557.21</v>
      </c>
      <c r="J14" s="18">
        <f>H14-I14</f>
        <v>0</v>
      </c>
      <c r="K14" s="19">
        <f>IF(G14&lt;&gt;0,I14/G14,0)</f>
        <v>0.17832338272727272</v>
      </c>
      <c r="L14" s="3"/>
    </row>
    <row r="15" ht="15">
      <c r="L15" s="3"/>
    </row>
    <row r="16" spans="2:12" ht="15">
      <c r="B16" s="13" t="s">
        <v>23</v>
      </c>
      <c r="C16" s="14" t="s">
        <v>24</v>
      </c>
      <c r="D16" s="15">
        <v>0</v>
      </c>
      <c r="E16" s="15">
        <v>21181</v>
      </c>
      <c r="F16" s="15">
        <v>0</v>
      </c>
      <c r="G16" s="15">
        <f>D16+E16-F16</f>
        <v>21181</v>
      </c>
      <c r="H16" s="15">
        <v>7023523.15</v>
      </c>
      <c r="I16" s="15">
        <v>7002342.92</v>
      </c>
      <c r="J16" s="15">
        <f>H16-I16</f>
        <v>21180.230000000447</v>
      </c>
      <c r="K16" s="16">
        <f>IF(G16&lt;&gt;0,I16/G16,0)</f>
        <v>330.59548274396866</v>
      </c>
      <c r="L16" s="3"/>
    </row>
    <row r="17" spans="2:12" ht="15">
      <c r="B17" s="12" t="s">
        <v>25</v>
      </c>
      <c r="C17" s="17" t="s">
        <v>26</v>
      </c>
      <c r="D17" s="18">
        <v>0</v>
      </c>
      <c r="E17" s="18">
        <v>21181</v>
      </c>
      <c r="F17" s="18">
        <v>0</v>
      </c>
      <c r="G17" s="18">
        <f>D17+E17-F17</f>
        <v>21181</v>
      </c>
      <c r="H17" s="18">
        <v>7023523.15</v>
      </c>
      <c r="I17" s="18">
        <v>7002342.92</v>
      </c>
      <c r="J17" s="18">
        <f>H17-I17</f>
        <v>21180.230000000447</v>
      </c>
      <c r="K17" s="19">
        <f>IF(G17&lt;&gt;0,I17/G17,0)</f>
        <v>330.59548274396866</v>
      </c>
      <c r="L17" s="3"/>
    </row>
    <row r="18" ht="15">
      <c r="L18" s="3"/>
    </row>
    <row r="19" spans="2:12" ht="15">
      <c r="B19" s="13" t="s">
        <v>27</v>
      </c>
      <c r="C19" s="14" t="s">
        <v>28</v>
      </c>
      <c r="D19" s="15">
        <v>20300000</v>
      </c>
      <c r="E19" s="15">
        <v>414241</v>
      </c>
      <c r="F19" s="15">
        <v>0</v>
      </c>
      <c r="G19" s="15">
        <f>D19+E19-F19</f>
        <v>20714241</v>
      </c>
      <c r="H19" s="15">
        <v>4917578.17</v>
      </c>
      <c r="I19" s="15">
        <v>3101054.67</v>
      </c>
      <c r="J19" s="15">
        <f>H19-I19</f>
        <v>1816523.5</v>
      </c>
      <c r="K19" s="16">
        <f>IF(G19&lt;&gt;0,I19/G19,0)</f>
        <v>0.14970641067659685</v>
      </c>
      <c r="L19" s="3"/>
    </row>
    <row r="20" spans="2:12" ht="15">
      <c r="B20" s="12" t="s">
        <v>29</v>
      </c>
      <c r="C20" s="17" t="s">
        <v>30</v>
      </c>
      <c r="D20" s="18">
        <v>20300000</v>
      </c>
      <c r="E20" s="18">
        <v>414241</v>
      </c>
      <c r="F20" s="18">
        <v>0</v>
      </c>
      <c r="G20" s="18">
        <f>D20+E20-F20</f>
        <v>20714241</v>
      </c>
      <c r="H20" s="18">
        <v>4917578.17</v>
      </c>
      <c r="I20" s="18">
        <v>3101054.67</v>
      </c>
      <c r="J20" s="18">
        <f>H20-I20</f>
        <v>1816523.5</v>
      </c>
      <c r="K20" s="19">
        <f>IF(G20&lt;&gt;0,I20/G20,0)</f>
        <v>0.14970641067659685</v>
      </c>
      <c r="L20" s="3"/>
    </row>
    <row r="21" ht="15">
      <c r="L21" s="3"/>
    </row>
    <row r="22" spans="2:12" ht="15">
      <c r="B22" s="13" t="s">
        <v>31</v>
      </c>
      <c r="C22" s="14" t="s">
        <v>32</v>
      </c>
      <c r="D22" s="15">
        <v>52200000</v>
      </c>
      <c r="E22" s="15">
        <v>1000000</v>
      </c>
      <c r="F22" s="15">
        <v>0</v>
      </c>
      <c r="G22" s="15">
        <f>D22+E22-F22</f>
        <v>53200000</v>
      </c>
      <c r="H22" s="15">
        <v>54310659.61</v>
      </c>
      <c r="I22" s="15">
        <v>54310659.61</v>
      </c>
      <c r="J22" s="15">
        <f>H22-I22</f>
        <v>0</v>
      </c>
      <c r="K22" s="16">
        <f>IF(G22&lt;&gt;0,I22/G22,0)</f>
        <v>1.020877060338346</v>
      </c>
      <c r="L22" s="3"/>
    </row>
    <row r="23" spans="2:12" ht="15">
      <c r="B23" s="12" t="s">
        <v>33</v>
      </c>
      <c r="C23" s="17" t="s">
        <v>5</v>
      </c>
      <c r="D23" s="18">
        <v>52200000</v>
      </c>
      <c r="E23" s="18">
        <v>1000000</v>
      </c>
      <c r="F23" s="18">
        <v>0</v>
      </c>
      <c r="G23" s="18">
        <f>D23+E23-F23</f>
        <v>53200000</v>
      </c>
      <c r="H23" s="18">
        <v>54310659.61</v>
      </c>
      <c r="I23" s="18">
        <v>54310659.61</v>
      </c>
      <c r="J23" s="18">
        <f>H23-I23</f>
        <v>0</v>
      </c>
      <c r="K23" s="19">
        <f>IF(G23&lt;&gt;0,I23/G23,0)</f>
        <v>1.020877060338346</v>
      </c>
      <c r="L23" s="3"/>
    </row>
    <row r="24" ht="15">
      <c r="L24" s="3"/>
    </row>
    <row r="25" spans="2:12" ht="15">
      <c r="B25" s="13" t="s">
        <v>34</v>
      </c>
      <c r="C25" s="14" t="s">
        <v>35</v>
      </c>
      <c r="D25" s="15">
        <v>1304696000</v>
      </c>
      <c r="E25" s="15">
        <v>519738786</v>
      </c>
      <c r="F25" s="15">
        <v>278450000</v>
      </c>
      <c r="G25" s="15">
        <f>D25+E25-F25</f>
        <v>1545984786</v>
      </c>
      <c r="H25" s="15">
        <v>426270963.09999996</v>
      </c>
      <c r="I25" s="15">
        <v>396636921.53</v>
      </c>
      <c r="J25" s="15">
        <f>H25-I25</f>
        <v>29634041.569999993</v>
      </c>
      <c r="K25" s="16">
        <f>IF(G25&lt;&gt;0,I25/G25,0)</f>
        <v>0.25655939510002396</v>
      </c>
      <c r="L25" s="3"/>
    </row>
    <row r="26" spans="2:12" ht="15">
      <c r="B26" s="12" t="s">
        <v>36</v>
      </c>
      <c r="C26" s="17" t="s">
        <v>37</v>
      </c>
      <c r="D26" s="18">
        <v>739229000</v>
      </c>
      <c r="E26" s="18">
        <v>518974618</v>
      </c>
      <c r="F26" s="18">
        <v>278450000</v>
      </c>
      <c r="G26" s="18">
        <f>D26+E26-F26</f>
        <v>979753618</v>
      </c>
      <c r="H26" s="18">
        <v>316815550.03999996</v>
      </c>
      <c r="I26" s="18">
        <v>289907765.12</v>
      </c>
      <c r="J26" s="18">
        <f>H26-I26</f>
        <v>26907784.919999957</v>
      </c>
      <c r="K26" s="19">
        <f>IF(G26&lt;&gt;0,I26/G26,0)</f>
        <v>0.29589864206043687</v>
      </c>
      <c r="L26" s="3"/>
    </row>
    <row r="27" spans="2:12" ht="15">
      <c r="B27" s="12" t="s">
        <v>38</v>
      </c>
      <c r="C27" s="17" t="s">
        <v>4</v>
      </c>
      <c r="D27" s="18">
        <v>565467000</v>
      </c>
      <c r="E27" s="18">
        <v>764168</v>
      </c>
      <c r="F27" s="18">
        <v>0</v>
      </c>
      <c r="G27" s="18">
        <f>D27+E27-F27</f>
        <v>566231168</v>
      </c>
      <c r="H27" s="18">
        <v>109455413.06</v>
      </c>
      <c r="I27" s="18">
        <v>106729156.41</v>
      </c>
      <c r="J27" s="18">
        <f>H27-I27</f>
        <v>2726256.650000006</v>
      </c>
      <c r="K27" s="19">
        <f>IF(G27&lt;&gt;0,I27/G27,0)</f>
        <v>0.18849043013117922</v>
      </c>
      <c r="L27" s="3"/>
    </row>
    <row r="28" ht="15">
      <c r="L28" s="3"/>
    </row>
    <row r="29" spans="2:12" ht="15">
      <c r="B29" s="27" t="s">
        <v>39</v>
      </c>
      <c r="C29" s="27"/>
      <c r="D29" s="15">
        <f>SUM(,D12,D16,D19,D22,D25)</f>
        <v>1388196000</v>
      </c>
      <c r="E29" s="15">
        <f aca="true" t="shared" si="0" ref="E29:J29">SUM(,E12,E16,E19,E22,E25)</f>
        <v>521174208</v>
      </c>
      <c r="F29" s="15">
        <f t="shared" si="0"/>
        <v>278450000</v>
      </c>
      <c r="G29" s="15">
        <f t="shared" si="0"/>
        <v>1630920208</v>
      </c>
      <c r="H29" s="15">
        <f t="shared" si="0"/>
        <v>494486075.23999995</v>
      </c>
      <c r="I29" s="15">
        <f t="shared" si="0"/>
        <v>463014329.93999994</v>
      </c>
      <c r="J29" s="15">
        <f t="shared" si="0"/>
        <v>31471745.299999993</v>
      </c>
      <c r="K29" s="16">
        <f>IF(G29&lt;&gt;0,I29/G29,0)</f>
        <v>0.2838975982202067</v>
      </c>
      <c r="L29" s="3"/>
    </row>
    <row r="31" spans="1:11" ht="10.5" customHeight="1">
      <c r="A31" s="3"/>
      <c r="B31" s="6"/>
      <c r="C31" s="3"/>
      <c r="D31" s="3"/>
      <c r="E31" s="3"/>
      <c r="F31" s="3"/>
      <c r="G31" s="3"/>
      <c r="H31" s="3"/>
      <c r="I31" s="3"/>
      <c r="J31" s="3"/>
      <c r="K31" s="3"/>
    </row>
    <row r="32" spans="1:11" ht="10.5" customHeight="1">
      <c r="A32" s="3"/>
      <c r="B32" s="7" t="s">
        <v>41</v>
      </c>
      <c r="C32" s="3"/>
      <c r="D32" s="3"/>
      <c r="E32" s="3"/>
      <c r="F32" s="3"/>
      <c r="G32" s="3"/>
      <c r="H32" s="3"/>
      <c r="I32" s="3"/>
      <c r="J32" s="3"/>
      <c r="K32" s="3"/>
    </row>
    <row r="33" spans="1:11" ht="10.5" customHeight="1">
      <c r="A33" s="3"/>
      <c r="B33" s="8" t="s">
        <v>42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>
      <c r="A34" s="3"/>
      <c r="B34" s="5"/>
      <c r="C34" s="3"/>
      <c r="D34" s="3"/>
      <c r="E34" s="3"/>
      <c r="F34" s="3"/>
      <c r="G34" s="3"/>
      <c r="H34" s="3"/>
      <c r="I34" s="3"/>
      <c r="J34" s="3"/>
      <c r="K34" s="3"/>
    </row>
    <row r="35" spans="1:11" ht="15">
      <c r="A35" s="3"/>
      <c r="B35" s="4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4"/>
      <c r="C36" s="3"/>
      <c r="D36" s="3"/>
      <c r="E36" s="3"/>
      <c r="F36" s="3"/>
      <c r="G36" s="3"/>
      <c r="H36" s="3"/>
      <c r="I36" s="3"/>
      <c r="J36" s="3"/>
      <c r="K36" s="3"/>
    </row>
  </sheetData>
  <sheetProtection/>
  <mergeCells count="11">
    <mergeCell ref="H7:H8"/>
    <mergeCell ref="I7:I8"/>
    <mergeCell ref="B3:K3"/>
    <mergeCell ref="B4:K4"/>
    <mergeCell ref="J7:J8"/>
    <mergeCell ref="K7:K8"/>
    <mergeCell ref="B29:C29"/>
    <mergeCell ref="B7:C8"/>
    <mergeCell ref="D7:D8"/>
    <mergeCell ref="E7:F7"/>
    <mergeCell ref="G7:G8"/>
  </mergeCells>
  <printOptions horizontalCentered="1"/>
  <pageMargins left="0.31496062992125984" right="0.31496062992125984" top="0.35433070866141736" bottom="0.35433070866141736" header="0.31496062992125984" footer="0.31496062992125984"/>
  <pageSetup fitToHeight="1" fitToWidth="1" horizontalDpi="1200" verticalDpi="12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Jael Trejo Huertero</dc:creator>
  <cp:keywords/>
  <dc:description/>
  <cp:lastModifiedBy>Laura Nayerli Pacheco Casillas</cp:lastModifiedBy>
  <cp:lastPrinted>2017-03-17T20:26:05Z</cp:lastPrinted>
  <dcterms:created xsi:type="dcterms:W3CDTF">2013-04-18T20:56:07Z</dcterms:created>
  <dcterms:modified xsi:type="dcterms:W3CDTF">2017-03-23T17:25:28Z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